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ronsolutions-my.sharepoint.com/personal/george_interon_co_za/Documents/S/Suggestion/"/>
    </mc:Choice>
  </mc:AlternateContent>
  <xr:revisionPtr revIDLastSave="66" documentId="8_{1EE15C1B-D65D-487C-B40A-65A3FA2075B5}" xr6:coauthVersionLast="47" xr6:coauthVersionMax="47" xr10:uidLastSave="{A04E4DE1-9F9B-4B0B-AC8E-D65E712FCE9D}"/>
  <bookViews>
    <workbookView xWindow="-120" yWindow="-120" windowWidth="29040" windowHeight="15840" xr2:uid="{5CBE3AA3-0233-4D6A-BC42-99FA7ADA9EF0}"/>
  </bookViews>
  <sheets>
    <sheet name="Budget Forecast" sheetId="1" r:id="rId1"/>
    <sheet name="Actual" sheetId="4" r:id="rId2"/>
    <sheet name="Budget Summary" sheetId="3" r:id="rId3"/>
  </sheets>
  <definedNames>
    <definedName name="ActIn1">Actual!$B$8</definedName>
    <definedName name="ActIn10">Actual!$K$8</definedName>
    <definedName name="ActIn11">Actual!$L$8</definedName>
    <definedName name="ActIn12">Actual!$M$8</definedName>
    <definedName name="ActIn2">Actual!$C$8</definedName>
    <definedName name="ActIn3">Actual!$D$8</definedName>
    <definedName name="ActIn4">Actual!$E$8</definedName>
    <definedName name="ActIn5">Actual!$F$8</definedName>
    <definedName name="ActIn6">Actual!$G$8</definedName>
    <definedName name="ActIn7">Actual!$H$8</definedName>
    <definedName name="ActIn8">Actual!$I$8</definedName>
    <definedName name="ActIn9">Actual!$J$8</definedName>
    <definedName name="ActOut1">Actual!$B$34</definedName>
    <definedName name="ActOut10">Actual!$K$34</definedName>
    <definedName name="ActOut11">Actual!$L$34</definedName>
    <definedName name="ActOut12">Actual!$M$34</definedName>
    <definedName name="ActOut2">Actual!$C$34</definedName>
    <definedName name="ActOut3">Actual!$D$34</definedName>
    <definedName name="ActOut4">Actual!$E$34</definedName>
    <definedName name="ActOut5">Actual!$F$34</definedName>
    <definedName name="ActOut6">Actual!$G$34</definedName>
    <definedName name="ActOut7">Actual!$H$34</definedName>
    <definedName name="ActOut8">Actual!$I$34</definedName>
    <definedName name="ActOut9">Actual!$J$34</definedName>
    <definedName name="ActualVariance1">Actual!$B$35</definedName>
    <definedName name="ActualVariance10">Actual!$K$35</definedName>
    <definedName name="ActualVariance11">Actual!$L$35</definedName>
    <definedName name="ActualVariance12">Actual!$M$35</definedName>
    <definedName name="ActualVariance2">Actual!$C$35</definedName>
    <definedName name="ActualVariance3">Actual!$D$35</definedName>
    <definedName name="ActualVariance4">Actual!$E$35</definedName>
    <definedName name="ActualVariance5">Actual!$F$35</definedName>
    <definedName name="ActualVariance6">Actual!$G$35</definedName>
    <definedName name="ActualVariance7">Actual!$H$35</definedName>
    <definedName name="ActualVariance8">Actual!$I$35</definedName>
    <definedName name="ActualVariance9">Actual!$J$35</definedName>
    <definedName name="BudgetVariance1">'Budget Forecast'!$B$35</definedName>
    <definedName name="BudgetVariance10">'Budget Forecast'!$K$35</definedName>
    <definedName name="BudgetVariance11">'Budget Forecast'!$L$35</definedName>
    <definedName name="BudgetVariance12">'Budget Forecast'!$M$35</definedName>
    <definedName name="BudgetVariance2">'Budget Forecast'!$C$35</definedName>
    <definedName name="BudgetVariance3">'Budget Forecast'!$D$35</definedName>
    <definedName name="BudgetVariance4">'Budget Forecast'!$E$35</definedName>
    <definedName name="BudgetVariance5">'Budget Forecast'!$F$35</definedName>
    <definedName name="BudgetVariance6">'Budget Forecast'!$G$35</definedName>
    <definedName name="BudgetVariance7">'Budget Forecast'!$H$35</definedName>
    <definedName name="BudgetVariance8">'Budget Forecast'!$I$35</definedName>
    <definedName name="BudgetVariance9">'Budget Forecast'!$J$35</definedName>
    <definedName name="InMonth1">'Budget Forecast'!$B$8</definedName>
    <definedName name="InMonth10">'Budget Forecast'!$K$8</definedName>
    <definedName name="InMonth11">'Budget Forecast'!$L$8</definedName>
    <definedName name="InMonth12">'Budget Forecast'!$M$8</definedName>
    <definedName name="InMonth2">'Budget Forecast'!$C$8</definedName>
    <definedName name="InMonth3">'Budget Forecast'!$D$8</definedName>
    <definedName name="InMonth4">'Budget Forecast'!$E$8</definedName>
    <definedName name="InMonth5">'Budget Forecast'!$F$8</definedName>
    <definedName name="InMonth6">'Budget Forecast'!$G$8</definedName>
    <definedName name="InMonth7">'Budget Forecast'!$H$8</definedName>
    <definedName name="InMonth8">'Budget Forecast'!$I$8</definedName>
    <definedName name="InMonth9">'Budget Forecast'!$J$8</definedName>
    <definedName name="OutMonth1">'Budget Forecast'!$B$34</definedName>
    <definedName name="OutMonth10">'Budget Forecast'!$K$34</definedName>
    <definedName name="OutMonth11">'Budget Forecast'!$L$34</definedName>
    <definedName name="OutMonth12">'Budget Forecast'!$M$34</definedName>
    <definedName name="OutMonth2">'Budget Forecast'!$C$34</definedName>
    <definedName name="OutMonth3">'Budget Forecast'!$D$34</definedName>
    <definedName name="OutMonth4">'Budget Forecast'!$E$34</definedName>
    <definedName name="OutMonth5">'Budget Forecast'!$F$34</definedName>
    <definedName name="OutMonth6">'Budget Forecast'!$G$34</definedName>
    <definedName name="OutMonth7">'Budget Forecast'!$H$34</definedName>
    <definedName name="OutMonth8">'Budget Forecast'!$I$34</definedName>
    <definedName name="OutMonth9">'Budget Forecast'!$J$34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4" l="1"/>
  <c r="N10" i="4"/>
  <c r="L8" i="4"/>
  <c r="M35" i="4"/>
  <c r="K35" i="4"/>
  <c r="J35" i="4"/>
  <c r="N10" i="1"/>
  <c r="M16" i="3"/>
  <c r="K16" i="3"/>
  <c r="J16" i="3"/>
  <c r="I16" i="3"/>
  <c r="G16" i="3"/>
  <c r="F16" i="3"/>
  <c r="L6" i="3"/>
  <c r="K6" i="3"/>
  <c r="J6" i="3"/>
  <c r="I6" i="3"/>
  <c r="G34" i="4"/>
  <c r="M33" i="4"/>
  <c r="M34" i="4" s="1"/>
  <c r="L33" i="4"/>
  <c r="K33" i="4"/>
  <c r="J33" i="4"/>
  <c r="J34" i="4" s="1"/>
  <c r="I33" i="4"/>
  <c r="I34" i="4" s="1"/>
  <c r="H33" i="4"/>
  <c r="G33" i="4"/>
  <c r="F33" i="4"/>
  <c r="F34" i="4" s="1"/>
  <c r="E33" i="4"/>
  <c r="D33" i="4"/>
  <c r="C33" i="4"/>
  <c r="B33" i="4"/>
  <c r="N32" i="4"/>
  <c r="N31" i="4"/>
  <c r="N30" i="4"/>
  <c r="N29" i="4"/>
  <c r="N28" i="4"/>
  <c r="M27" i="4"/>
  <c r="L27" i="4"/>
  <c r="L34" i="4" s="1"/>
  <c r="K27" i="4"/>
  <c r="K34" i="4" s="1"/>
  <c r="J27" i="4"/>
  <c r="I27" i="4"/>
  <c r="H27" i="4"/>
  <c r="H34" i="4" s="1"/>
  <c r="G27" i="4"/>
  <c r="F27" i="4"/>
  <c r="E27" i="4"/>
  <c r="D27" i="4"/>
  <c r="C27" i="4"/>
  <c r="N26" i="4"/>
  <c r="N25" i="4"/>
  <c r="N24" i="4"/>
  <c r="N23" i="4"/>
  <c r="N22" i="4"/>
  <c r="N21" i="4"/>
  <c r="N20" i="4"/>
  <c r="N19" i="4"/>
  <c r="N18" i="4"/>
  <c r="N17" i="4"/>
  <c r="N15" i="4"/>
  <c r="N14" i="4"/>
  <c r="N13" i="4"/>
  <c r="N11" i="4"/>
  <c r="M8" i="4"/>
  <c r="M6" i="3" s="1"/>
  <c r="K8" i="4"/>
  <c r="J8" i="4"/>
  <c r="I8" i="4"/>
  <c r="I35" i="4" s="1"/>
  <c r="H8" i="4"/>
  <c r="H6" i="3" s="1"/>
  <c r="G8" i="4"/>
  <c r="G35" i="4" s="1"/>
  <c r="F8" i="4"/>
  <c r="F35" i="4" s="1"/>
  <c r="E8" i="4"/>
  <c r="D8" i="4"/>
  <c r="D6" i="3" s="1"/>
  <c r="C8" i="4"/>
  <c r="B8" i="4"/>
  <c r="B6" i="3" s="1"/>
  <c r="B9" i="3" s="1"/>
  <c r="N7" i="4"/>
  <c r="N6" i="4"/>
  <c r="N5" i="4"/>
  <c r="C33" i="1"/>
  <c r="D33" i="1"/>
  <c r="E33" i="1"/>
  <c r="F33" i="1"/>
  <c r="G33" i="1"/>
  <c r="H33" i="1"/>
  <c r="I33" i="1"/>
  <c r="J33" i="1"/>
  <c r="K33" i="1"/>
  <c r="L33" i="1"/>
  <c r="M33" i="1"/>
  <c r="B33" i="1"/>
  <c r="C8" i="1"/>
  <c r="C5" i="3" s="1"/>
  <c r="B8" i="1"/>
  <c r="B5" i="3" s="1"/>
  <c r="B8" i="3" s="1"/>
  <c r="B27" i="1"/>
  <c r="N28" i="1"/>
  <c r="N29" i="1"/>
  <c r="N30" i="1"/>
  <c r="N31" i="1"/>
  <c r="N32" i="1"/>
  <c r="D8" i="1"/>
  <c r="D5" i="3" s="1"/>
  <c r="E8" i="1"/>
  <c r="E5" i="3" s="1"/>
  <c r="F8" i="1"/>
  <c r="F5" i="3" s="1"/>
  <c r="G8" i="1"/>
  <c r="G5" i="3" s="1"/>
  <c r="H8" i="1"/>
  <c r="H5" i="3" s="1"/>
  <c r="I8" i="1"/>
  <c r="I5" i="3" s="1"/>
  <c r="J8" i="1"/>
  <c r="J5" i="3" s="1"/>
  <c r="K8" i="1"/>
  <c r="K5" i="3" s="1"/>
  <c r="L8" i="1"/>
  <c r="L5" i="3" s="1"/>
  <c r="M8" i="1"/>
  <c r="M5" i="3" s="1"/>
  <c r="N6" i="1"/>
  <c r="N7" i="1"/>
  <c r="N11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5" i="1"/>
  <c r="M11" i="3" l="1"/>
  <c r="L11" i="3"/>
  <c r="D11" i="3"/>
  <c r="I11" i="3"/>
  <c r="J11" i="3"/>
  <c r="H27" i="1"/>
  <c r="D27" i="1"/>
  <c r="D34" i="1" s="1"/>
  <c r="D15" i="3" s="1"/>
  <c r="C27" i="1"/>
  <c r="C34" i="1" s="1"/>
  <c r="F27" i="1"/>
  <c r="F34" i="1" s="1"/>
  <c r="F15" i="3" s="1"/>
  <c r="F17" i="3" s="1"/>
  <c r="E27" i="1"/>
  <c r="E34" i="1" s="1"/>
  <c r="G27" i="1"/>
  <c r="G34" i="1" s="1"/>
  <c r="K27" i="1"/>
  <c r="K34" i="1" s="1"/>
  <c r="J27" i="1"/>
  <c r="J34" i="1" s="1"/>
  <c r="H7" i="3"/>
  <c r="H35" i="4"/>
  <c r="F6" i="3"/>
  <c r="G6" i="3"/>
  <c r="G11" i="3" s="1"/>
  <c r="K11" i="3"/>
  <c r="F11" i="3"/>
  <c r="E34" i="4"/>
  <c r="E16" i="3" s="1"/>
  <c r="F7" i="3"/>
  <c r="H11" i="3"/>
  <c r="J7" i="3"/>
  <c r="I7" i="3"/>
  <c r="D7" i="3"/>
  <c r="E35" i="4"/>
  <c r="E6" i="3"/>
  <c r="E11" i="3" s="1"/>
  <c r="D34" i="4"/>
  <c r="N16" i="4"/>
  <c r="H16" i="3"/>
  <c r="B11" i="3"/>
  <c r="B27" i="4"/>
  <c r="B34" i="4" s="1"/>
  <c r="N12" i="1"/>
  <c r="L27" i="1"/>
  <c r="L34" i="1" s="1"/>
  <c r="C34" i="4"/>
  <c r="C16" i="3" s="1"/>
  <c r="C35" i="4"/>
  <c r="C6" i="3"/>
  <c r="L35" i="4"/>
  <c r="L16" i="3"/>
  <c r="K7" i="3"/>
  <c r="L7" i="3"/>
  <c r="M27" i="1"/>
  <c r="M34" i="1" s="1"/>
  <c r="H34" i="1"/>
  <c r="M7" i="3"/>
  <c r="N33" i="4"/>
  <c r="B7" i="3"/>
  <c r="N8" i="4"/>
  <c r="B10" i="3"/>
  <c r="C8" i="3"/>
  <c r="D8" i="3" s="1"/>
  <c r="E8" i="3" s="1"/>
  <c r="F8" i="3" s="1"/>
  <c r="G8" i="3" s="1"/>
  <c r="H8" i="3" s="1"/>
  <c r="I8" i="3" s="1"/>
  <c r="J8" i="3" s="1"/>
  <c r="K8" i="3" s="1"/>
  <c r="L8" i="3" s="1"/>
  <c r="M8" i="3" s="1"/>
  <c r="N8" i="3" s="1"/>
  <c r="N5" i="3"/>
  <c r="B34" i="1"/>
  <c r="B15" i="3" s="1"/>
  <c r="N33" i="1"/>
  <c r="N8" i="1"/>
  <c r="N16" i="1" l="1"/>
  <c r="D35" i="1"/>
  <c r="F35" i="1"/>
  <c r="F21" i="3"/>
  <c r="I27" i="1"/>
  <c r="I34" i="1" s="1"/>
  <c r="I35" i="1" s="1"/>
  <c r="B16" i="3"/>
  <c r="B19" i="3" s="1"/>
  <c r="C19" i="3" s="1"/>
  <c r="B35" i="4"/>
  <c r="N27" i="4"/>
  <c r="G7" i="3"/>
  <c r="C11" i="3"/>
  <c r="E7" i="3"/>
  <c r="N7" i="3" s="1"/>
  <c r="D16" i="3"/>
  <c r="D35" i="4"/>
  <c r="C7" i="3"/>
  <c r="N6" i="3"/>
  <c r="E15" i="3"/>
  <c r="E35" i="1"/>
  <c r="G15" i="3"/>
  <c r="G35" i="1"/>
  <c r="M15" i="3"/>
  <c r="M35" i="1"/>
  <c r="C15" i="3"/>
  <c r="C17" i="3" s="1"/>
  <c r="C35" i="1"/>
  <c r="J15" i="3"/>
  <c r="J35" i="1"/>
  <c r="L15" i="3"/>
  <c r="L35" i="1"/>
  <c r="H15" i="3"/>
  <c r="H35" i="1"/>
  <c r="K15" i="3"/>
  <c r="K35" i="1"/>
  <c r="B18" i="3"/>
  <c r="C9" i="3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N34" i="4"/>
  <c r="N35" i="4" s="1"/>
  <c r="B35" i="1"/>
  <c r="B21" i="3" l="1"/>
  <c r="B20" i="3"/>
  <c r="B17" i="3"/>
  <c r="I15" i="3"/>
  <c r="I17" i="3" s="1"/>
  <c r="N27" i="1"/>
  <c r="N34" i="1" s="1"/>
  <c r="N35" i="1" s="1"/>
  <c r="N16" i="3"/>
  <c r="N11" i="3"/>
  <c r="D19" i="3"/>
  <c r="E19" i="3" s="1"/>
  <c r="D21" i="3"/>
  <c r="D17" i="3"/>
  <c r="H10" i="3"/>
  <c r="E10" i="3"/>
  <c r="G10" i="3"/>
  <c r="D10" i="3"/>
  <c r="C10" i="3"/>
  <c r="F10" i="3"/>
  <c r="K17" i="3"/>
  <c r="K21" i="3"/>
  <c r="J17" i="3"/>
  <c r="J21" i="3"/>
  <c r="L17" i="3"/>
  <c r="L21" i="3"/>
  <c r="G17" i="3"/>
  <c r="G21" i="3"/>
  <c r="E17" i="3"/>
  <c r="E21" i="3"/>
  <c r="M21" i="3"/>
  <c r="M17" i="3"/>
  <c r="I21" i="3"/>
  <c r="H17" i="3"/>
  <c r="H21" i="3"/>
  <c r="C18" i="3"/>
  <c r="D18" i="3" s="1"/>
  <c r="E18" i="3" s="1"/>
  <c r="F18" i="3" s="1"/>
  <c r="G18" i="3" s="1"/>
  <c r="H18" i="3" s="1"/>
  <c r="I18" i="3" s="1"/>
  <c r="J18" i="3" s="1"/>
  <c r="K18" i="3" s="1"/>
  <c r="L18" i="3" s="1"/>
  <c r="M18" i="3" s="1"/>
  <c r="N18" i="3" s="1"/>
  <c r="C21" i="3"/>
  <c r="I10" i="3"/>
  <c r="N15" i="3" l="1"/>
  <c r="N21" i="3" s="1"/>
  <c r="D20" i="3"/>
  <c r="C20" i="3"/>
  <c r="N17" i="3"/>
  <c r="E20" i="3"/>
  <c r="F19" i="3"/>
  <c r="J10" i="3"/>
  <c r="F20" i="3" l="1"/>
  <c r="G19" i="3"/>
  <c r="K10" i="3"/>
  <c r="G20" i="3" l="1"/>
  <c r="H19" i="3"/>
  <c r="L10" i="3"/>
  <c r="H20" i="3" l="1"/>
  <c r="I19" i="3"/>
  <c r="M10" i="3"/>
  <c r="N10" i="3"/>
  <c r="I20" i="3" l="1"/>
  <c r="J19" i="3"/>
  <c r="J20" i="3" l="1"/>
  <c r="K19" i="3"/>
  <c r="K20" i="3" l="1"/>
  <c r="L19" i="3"/>
  <c r="L20" i="3" l="1"/>
  <c r="M19" i="3"/>
  <c r="M20" i="3" l="1"/>
  <c r="N19" i="3"/>
  <c r="N20" i="3" s="1"/>
</calcChain>
</file>

<file path=xl/sharedStrings.xml><?xml version="1.0" encoding="utf-8"?>
<sst xmlns="http://schemas.openxmlformats.org/spreadsheetml/2006/main" count="125" uniqueCount="57">
  <si>
    <t>Month</t>
  </si>
  <si>
    <t>Income</t>
  </si>
  <si>
    <t>Expences</t>
  </si>
  <si>
    <t>(a) Purchases (Merchandise)</t>
  </si>
  <si>
    <t>(b) Gross Wages (excludes withdrawals)</t>
  </si>
  <si>
    <t>(c) Payroll Expenses (Taxes, etc.)</t>
  </si>
  <si>
    <t>(d) Outside Services</t>
  </si>
  <si>
    <t>(e) Supplies (Office and operating)</t>
  </si>
  <si>
    <t>(f) Repairs and Maintenance</t>
  </si>
  <si>
    <t>(g) Advertising</t>
  </si>
  <si>
    <t>(h) Auto, Delivery, and Travel</t>
  </si>
  <si>
    <t>(i) Accounting and Legal</t>
  </si>
  <si>
    <t>(j) Rent</t>
  </si>
  <si>
    <t>(k) Telephone</t>
  </si>
  <si>
    <t>(l) Utilities</t>
  </si>
  <si>
    <t>(m) Insurance</t>
  </si>
  <si>
    <t>(n) Taxes (Real Estate, etc.)</t>
  </si>
  <si>
    <t>(o) Interest</t>
  </si>
  <si>
    <t>(p) Other Expenses [Specify each]</t>
  </si>
  <si>
    <t>(q) Miscellaneous [Unspecified]</t>
  </si>
  <si>
    <t>(a) Cash Sales</t>
  </si>
  <si>
    <t>(b) Collections from Credit Accounts</t>
  </si>
  <si>
    <t>(c) Loan or Other Cash Injection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</si>
  <si>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</si>
  <si>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</si>
  <si>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</si>
  <si>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</si>
  <si>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</si>
  <si>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</si>
  <si>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</si>
  <si>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</si>
  <si>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</si>
  <si>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</si>
  <si>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</si>
  <si>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</si>
  <si>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</si>
  <si>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BUDGET</t>
  </si>
  <si>
    <t>(s) Loan Principal Payment</t>
  </si>
  <si>
    <t>(t) Capital Purchases [Specify]</t>
  </si>
  <si>
    <t>(u) Other Start-up Costs</t>
  </si>
  <si>
    <t>(v) Reserve and/or Escrow [Specify]</t>
  </si>
  <si>
    <t>(w) Owner's Withdrawal</t>
  </si>
  <si>
    <t>Sub Total</t>
  </si>
  <si>
    <t>Outgoing</t>
  </si>
  <si>
    <t>Budget</t>
  </si>
  <si>
    <t>Actual</t>
  </si>
  <si>
    <t>ACTUAL Vs BUDGET</t>
  </si>
  <si>
    <t>Variance</t>
  </si>
  <si>
    <t>YTD TGT</t>
  </si>
  <si>
    <t>YTD ACT</t>
  </si>
  <si>
    <t>Total Expences</t>
  </si>
  <si>
    <t>% of annual target</t>
  </si>
  <si>
    <t xml:space="preserve"> % of monthly target</t>
  </si>
  <si>
    <t>% of Monthly budget spent</t>
  </si>
  <si>
    <t>% of Annual budget spent</t>
  </si>
  <si>
    <t>ACTUAL INCOME &amp; EXPENDITURE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</si>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</sst>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7300"/>
        <bgColor indexed="64"/>
      </patternFill>
    </fill>
    <fill>
      <patternFill patternType="solid">
        <fgColor rgb="FFFFAF6D"/>
        <bgColor indexed="64"/>
      </patternFill>
    </fill>
    <fill>
      <patternFill patternType="solid">
        <fgColor rgb="FFFF8D2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5" fillId="6" borderId="0" xfId="5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8" fillId="4" borderId="0" xfId="3" applyFont="1" applyAlignment="1" applyProtection="1">
      <alignment horizontal="right"/>
      <protection locked="0"/>
    </xf>
    <xf numFmtId="0" fontId="5" fillId="4" borderId="0" xfId="3" applyAlignment="1" applyProtection="1">
      <alignment horizontal="center" vertical="center"/>
      <protection locked="0"/>
    </xf>
    <xf numFmtId="0" fontId="9" fillId="2" borderId="0" xfId="1" applyFont="1" applyProtection="1">
      <protection locked="0"/>
    </xf>
    <xf numFmtId="0" fontId="1" fillId="2" borderId="0" xfId="1" applyProtection="1">
      <protection locked="0"/>
    </xf>
    <xf numFmtId="2" fontId="0" fillId="0" borderId="0" xfId="0" applyNumberFormat="1" applyProtection="1">
      <protection locked="0"/>
    </xf>
    <xf numFmtId="0" fontId="8" fillId="3" borderId="0" xfId="2" applyFont="1" applyAlignment="1" applyProtection="1">
      <alignment horizontal="right"/>
      <protection locked="0"/>
    </xf>
    <xf numFmtId="0" fontId="2" fillId="2" borderId="0" xfId="1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2" borderId="0" xfId="1" applyFont="1" applyAlignment="1" applyProtection="1">
      <alignment horizontal="right"/>
      <protection locked="0"/>
    </xf>
    <xf numFmtId="2" fontId="5" fillId="3" borderId="0" xfId="2" applyNumberFormat="1" applyProtection="1"/>
    <xf numFmtId="2" fontId="1" fillId="2" borderId="0" xfId="1" applyNumberFormat="1" applyProtection="1"/>
    <xf numFmtId="2" fontId="6" fillId="4" borderId="0" xfId="3" applyNumberFormat="1" applyFont="1" applyProtection="1"/>
    <xf numFmtId="2" fontId="5" fillId="3" borderId="0" xfId="2" applyNumberFormat="1" applyBorder="1" applyProtection="1"/>
    <xf numFmtId="0" fontId="2" fillId="2" borderId="0" xfId="1" applyFont="1" applyProtection="1"/>
    <xf numFmtId="0" fontId="9" fillId="7" borderId="0" xfId="1" applyFont="1" applyFill="1" applyProtection="1">
      <protection locked="0"/>
    </xf>
    <xf numFmtId="0" fontId="1" fillId="7" borderId="0" xfId="1" applyFill="1" applyProtection="1">
      <protection locked="0"/>
    </xf>
    <xf numFmtId="0" fontId="2" fillId="7" borderId="0" xfId="1" applyFont="1" applyFill="1" applyProtection="1">
      <protection locked="0"/>
    </xf>
    <xf numFmtId="0" fontId="2" fillId="7" borderId="0" xfId="1" applyFont="1" applyFill="1" applyProtection="1"/>
    <xf numFmtId="0" fontId="9" fillId="7" borderId="0" xfId="1" applyFont="1" applyFill="1" applyAlignment="1" applyProtection="1">
      <alignment horizontal="right"/>
      <protection locked="0"/>
    </xf>
    <xf numFmtId="2" fontId="1" fillId="7" borderId="0" xfId="1" applyNumberFormat="1" applyFill="1" applyProtection="1"/>
    <xf numFmtId="0" fontId="8" fillId="8" borderId="0" xfId="3" applyFont="1" applyFill="1" applyAlignment="1" applyProtection="1">
      <alignment horizontal="right"/>
      <protection locked="0"/>
    </xf>
    <xf numFmtId="0" fontId="5" fillId="8" borderId="0" xfId="3" applyFill="1" applyAlignment="1" applyProtection="1">
      <alignment horizontal="center" vertical="center"/>
      <protection locked="0"/>
    </xf>
    <xf numFmtId="0" fontId="8" fillId="8" borderId="0" xfId="2" applyFont="1" applyFill="1" applyAlignment="1" applyProtection="1">
      <alignment horizontal="right"/>
      <protection locked="0"/>
    </xf>
    <xf numFmtId="2" fontId="5" fillId="8" borderId="0" xfId="2" applyNumberFormat="1" applyFill="1" applyProtection="1"/>
    <xf numFmtId="2" fontId="5" fillId="8" borderId="0" xfId="2" applyNumberFormat="1" applyFill="1" applyBorder="1" applyProtection="1"/>
    <xf numFmtId="0" fontId="8" fillId="9" borderId="0" xfId="3" applyFont="1" applyFill="1" applyAlignment="1" applyProtection="1">
      <alignment horizontal="right"/>
      <protection locked="0"/>
    </xf>
    <xf numFmtId="2" fontId="6" fillId="9" borderId="0" xfId="3" applyNumberFormat="1" applyFont="1" applyFill="1" applyProtection="1"/>
    <xf numFmtId="0" fontId="9" fillId="5" borderId="0" xfId="4" applyFont="1"/>
    <xf numFmtId="0" fontId="0" fillId="10" borderId="0" xfId="0" applyFill="1" applyAlignment="1">
      <alignment horizontal="right"/>
    </xf>
    <xf numFmtId="2" fontId="0" fillId="10" borderId="0" xfId="0" applyNumberFormat="1" applyFill="1"/>
    <xf numFmtId="0" fontId="0" fillId="8" borderId="0" xfId="0" applyFill="1" applyAlignment="1">
      <alignment horizontal="right"/>
    </xf>
    <xf numFmtId="2" fontId="0" fillId="8" borderId="0" xfId="0" applyNumberFormat="1" applyFill="1"/>
    <xf numFmtId="10" fontId="0" fillId="11" borderId="0" xfId="0" applyNumberFormat="1" applyFill="1"/>
    <xf numFmtId="0" fontId="0" fillId="11" borderId="0" xfId="0" applyFill="1"/>
    <xf numFmtId="0" fontId="0" fillId="11" borderId="0" xfId="0" applyFill="1" applyAlignment="1">
      <alignment horizontal="right"/>
    </xf>
    <xf numFmtId="2" fontId="0" fillId="11" borderId="0" xfId="0" applyNumberFormat="1" applyFill="1"/>
    <xf numFmtId="0" fontId="10" fillId="11" borderId="0" xfId="0" applyFont="1" applyFill="1"/>
    <xf numFmtId="0" fontId="3" fillId="11" borderId="0" xfId="0" applyFont="1" applyFill="1"/>
    <xf numFmtId="0" fontId="7" fillId="2" borderId="0" xfId="1" applyFont="1" applyAlignment="1" applyProtection="1">
      <alignment horizontal="center"/>
      <protection locked="0"/>
    </xf>
    <xf numFmtId="0" fontId="7" fillId="7" borderId="0" xfId="1" applyFont="1" applyFill="1" applyAlignment="1" applyProtection="1">
      <alignment horizontal="center"/>
      <protection locked="0"/>
    </xf>
    <xf numFmtId="0" fontId="7" fillId="5" borderId="0" xfId="4" applyFont="1" applyAlignment="1">
      <alignment horizontal="center"/>
    </xf>
    <xf numFmtId="0" fontId="11" fillId="0" borderId="0" xfId="6" applyProtection="1">
      <protection locked="0"/>
    </xf>
  </cellXfs>
  <cellStyles count="7">
    <cellStyle name="20% - Accent1" xfId="2" builtinId="30"/>
    <cellStyle name="60% - Accent1" xfId="3" builtinId="32"/>
    <cellStyle name="60% - Accent6" xfId="5" builtinId="52"/>
    <cellStyle name="Accent1" xfId="1" builtinId="29"/>
    <cellStyle name="Accent6" xfId="4" builtinId="49"/>
    <cellStyle name="Hyperlink" xfId="6" builtinId="8"/>
    <cellStyle name="Normal" xfId="0" builtinId="0"/>
  </cellStyles>
  <dxfs count="0"/>
  <tableStyles count="0" defaultTableStyle="TableStyleMedium2" defaultPivotStyle="PivotStyleLight16"/>
  <colors>
    <mruColors>
      <color rgb="FFFFAF6D"/>
      <color rgb="FFFF7300"/>
      <color rgb="FFFF8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Actual</a:t>
            </a:r>
            <a:r>
              <a:rPr lang="en-ZA" baseline="0"/>
              <a:t> vs Budget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 Budget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'Budget Summary'!$B$5:$M$5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41-4FA6-81D2-FB533AE6A9A3}"/>
            </c:ext>
          </c:extLst>
        </c:ser>
        <c:ser>
          <c:idx val="1"/>
          <c:order val="1"/>
          <c:tx>
            <c:v>Income Actual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'Budget Summary'!$B$6:$M$6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41-4FA6-81D2-FB533AE6A9A3}"/>
            </c:ext>
          </c:extLst>
        </c:ser>
        <c:ser>
          <c:idx val="2"/>
          <c:order val="2"/>
          <c:tx>
            <c:v>Outgoing Budget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'Budget Summary'!$B$15:$M$15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41-4FA6-81D2-FB533AE6A9A3}"/>
            </c:ext>
          </c:extLst>
        </c:ser>
        <c:ser>
          <c:idx val="3"/>
          <c:order val="3"/>
          <c:tx>
            <c:v>Outgoing Actual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'Budget Summary'!$B$16:$M$16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41-4FA6-81D2-FB533AE6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7250815"/>
        <c:axId val="1267246975"/>
      </c:barChart>
      <c:catAx>
        <c:axId val="12672508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246975"/>
        <c:crosses val="autoZero"/>
        <c:auto val="1"/>
        <c:lblAlgn val="ctr"/>
        <c:lblOffset val="100"/>
        <c:noMultiLvlLbl val="0"/>
      </c:catAx>
      <c:valAx>
        <c:axId val="126724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250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100011</xdr:rowOff>
    </xdr:from>
    <xdr:to>
      <xdr:col>13</xdr:col>
      <xdr:colOff>895349</xdr:colOff>
      <xdr:row>41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FE8D4D-135E-8F87-698A-BBD267AF87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9190-3D56-4D27-9712-D91B64AAC8A6}">
  <sheetPr>
    <tabColor rgb="FF0070C0"/>
  </sheetPr>
  <dimension ref="A1:N37"/>
  <sheetViews>
    <sheetView showGridLines="0" tabSelected="1" topLeftCell="A5" zoomScale="95" zoomScaleNormal="95" workbookViewId="0">
      <selection activeCell="B39" sqref="B39"/>
    </sheetView>
  </sheetViews>
  <sheetFormatPr defaultRowHeight="15" x14ac:dyDescent="0.25"/>
  <cols>
    <col min="1" max="1" width="35.85546875" style="3" customWidth="1"/>
    <col min="2" max="14" width="13.7109375" style="3" customWidth="1"/>
    <col min="15" max="16384" width="9.140625" style="3"/>
  </cols>
  <sheetData>
    <row r="1" spans="1:14" ht="26.25" x14ac:dyDescent="0.4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3" spans="1:14" ht="21" x14ac:dyDescent="0.35">
      <c r="A3" s="4" t="s">
        <v>0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32</v>
      </c>
      <c r="L3" s="5" t="s">
        <v>33</v>
      </c>
      <c r="M3" s="5" t="s">
        <v>34</v>
      </c>
      <c r="N3" s="5" t="s">
        <v>35</v>
      </c>
    </row>
    <row r="4" spans="1:14" ht="21" x14ac:dyDescent="0.3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3" t="s">
        <v>20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3">
        <f>SUM(B5:M5)</f>
        <v>0</v>
      </c>
    </row>
    <row r="6" spans="1:14" x14ac:dyDescent="0.25">
      <c r="A6" s="3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3">
        <f t="shared" ref="N6:N32" si="0">SUM(B6:M6)</f>
        <v>0</v>
      </c>
    </row>
    <row r="7" spans="1:14" x14ac:dyDescent="0.25">
      <c r="A7" s="3" t="s">
        <v>22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6">
        <f t="shared" si="0"/>
        <v>0</v>
      </c>
    </row>
    <row r="8" spans="1:14" ht="21" x14ac:dyDescent="0.35">
      <c r="A8" s="9" t="s">
        <v>35</v>
      </c>
      <c r="B8" s="13">
        <f>SUM(B5:B7)</f>
        <v>0</v>
      </c>
      <c r="C8" s="13">
        <f>SUM(C5:C7)</f>
        <v>0</v>
      </c>
      <c r="D8" s="13">
        <f t="shared" ref="D8:N8" si="1">SUM(D5:D7)</f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</row>
    <row r="9" spans="1:14" ht="21" x14ac:dyDescent="0.35">
      <c r="A9" s="6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7"/>
    </row>
    <row r="10" spans="1:14" x14ac:dyDescent="0.25">
      <c r="A10" s="11" t="s">
        <v>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3">
        <f t="shared" si="0"/>
        <v>0</v>
      </c>
    </row>
    <row r="11" spans="1:14" x14ac:dyDescent="0.25">
      <c r="A11" s="11" t="s">
        <v>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3">
        <f t="shared" si="0"/>
        <v>0</v>
      </c>
    </row>
    <row r="12" spans="1:14" x14ac:dyDescent="0.25">
      <c r="A12" s="11" t="s">
        <v>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3">
        <f t="shared" si="0"/>
        <v>0</v>
      </c>
    </row>
    <row r="13" spans="1:14" x14ac:dyDescent="0.25">
      <c r="A13" s="11" t="s">
        <v>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f t="shared" si="0"/>
        <v>0</v>
      </c>
    </row>
    <row r="14" spans="1:14" x14ac:dyDescent="0.25">
      <c r="A14" s="11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3">
        <f t="shared" si="0"/>
        <v>0</v>
      </c>
    </row>
    <row r="15" spans="1:14" x14ac:dyDescent="0.25">
      <c r="A15" s="11" t="s">
        <v>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3">
        <f t="shared" si="0"/>
        <v>0</v>
      </c>
    </row>
    <row r="16" spans="1:14" x14ac:dyDescent="0.25">
      <c r="A16" s="11" t="s">
        <v>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3">
        <f t="shared" si="0"/>
        <v>0</v>
      </c>
    </row>
    <row r="17" spans="1:14" x14ac:dyDescent="0.25">
      <c r="A17" s="11" t="s">
        <v>10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3">
        <f t="shared" si="0"/>
        <v>0</v>
      </c>
    </row>
    <row r="18" spans="1:14" x14ac:dyDescent="0.25">
      <c r="A18" s="11" t="s">
        <v>11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3">
        <f t="shared" si="0"/>
        <v>0</v>
      </c>
    </row>
    <row r="19" spans="1:14" x14ac:dyDescent="0.25">
      <c r="A19" s="11" t="s">
        <v>12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3">
        <f t="shared" si="0"/>
        <v>0</v>
      </c>
    </row>
    <row r="20" spans="1:14" x14ac:dyDescent="0.25">
      <c r="A20" s="11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3">
        <f t="shared" si="0"/>
        <v>0</v>
      </c>
    </row>
    <row r="21" spans="1:14" x14ac:dyDescent="0.25">
      <c r="A21" s="11" t="s">
        <v>14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3">
        <f t="shared" si="0"/>
        <v>0</v>
      </c>
    </row>
    <row r="22" spans="1:14" x14ac:dyDescent="0.25">
      <c r="A22" s="11" t="s">
        <v>15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3">
        <f t="shared" si="0"/>
        <v>0</v>
      </c>
    </row>
    <row r="23" spans="1:14" x14ac:dyDescent="0.25">
      <c r="A23" s="11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3">
        <f t="shared" si="0"/>
        <v>0</v>
      </c>
    </row>
    <row r="24" spans="1:14" x14ac:dyDescent="0.25">
      <c r="A24" s="11" t="s">
        <v>17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3">
        <f t="shared" si="0"/>
        <v>0</v>
      </c>
    </row>
    <row r="25" spans="1:14" x14ac:dyDescent="0.25">
      <c r="A25" s="11" t="s">
        <v>18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3">
        <f t="shared" si="0"/>
        <v>0</v>
      </c>
    </row>
    <row r="26" spans="1:14" x14ac:dyDescent="0.25">
      <c r="A26" s="11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6">
        <f t="shared" si="0"/>
        <v>0</v>
      </c>
    </row>
    <row r="27" spans="1:14" ht="21" x14ac:dyDescent="0.35">
      <c r="A27" s="9" t="s">
        <v>42</v>
      </c>
      <c r="B27" s="13">
        <f>SUM(B10:B26)</f>
        <v>0</v>
      </c>
      <c r="C27" s="13">
        <f>SUM(C10:C26)</f>
        <v>0</v>
      </c>
      <c r="D27" s="13">
        <f>SUM(D10:D26)</f>
        <v>0</v>
      </c>
      <c r="E27" s="13">
        <f>SUM(E10:E26)</f>
        <v>0</v>
      </c>
      <c r="F27" s="13">
        <f>SUM(F10:F26)</f>
        <v>0</v>
      </c>
      <c r="G27" s="13">
        <f>SUM(G10:G26)</f>
        <v>0</v>
      </c>
      <c r="H27" s="13">
        <f>SUM(H10:H26)</f>
        <v>0</v>
      </c>
      <c r="I27" s="13">
        <f>SUM(I10:I26)</f>
        <v>0</v>
      </c>
      <c r="J27" s="13">
        <f>SUM(J10:J26)</f>
        <v>0</v>
      </c>
      <c r="K27" s="13">
        <f>SUM(K10:K26)</f>
        <v>0</v>
      </c>
      <c r="L27" s="13">
        <f>SUM(L10:L26)</f>
        <v>0</v>
      </c>
      <c r="M27" s="13">
        <f>SUM(M10:M26)</f>
        <v>0</v>
      </c>
      <c r="N27" s="13">
        <f>SUM(B27:M27)</f>
        <v>0</v>
      </c>
    </row>
    <row r="28" spans="1:14" x14ac:dyDescent="0.25">
      <c r="A28" s="11" t="s">
        <v>37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13">
        <f t="shared" si="0"/>
        <v>0</v>
      </c>
    </row>
    <row r="29" spans="1:14" x14ac:dyDescent="0.25">
      <c r="A29" s="11" t="s">
        <v>38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3">
        <f t="shared" si="0"/>
        <v>0</v>
      </c>
    </row>
    <row r="30" spans="1:14" x14ac:dyDescent="0.25">
      <c r="A30" s="11" t="s">
        <v>39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13">
        <f t="shared" si="0"/>
        <v>0</v>
      </c>
    </row>
    <row r="31" spans="1:14" x14ac:dyDescent="0.25">
      <c r="A31" s="11" t="s">
        <v>40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3">
        <f t="shared" si="0"/>
        <v>0</v>
      </c>
    </row>
    <row r="32" spans="1:14" x14ac:dyDescent="0.25">
      <c r="A32" s="11" t="s">
        <v>41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6">
        <f t="shared" si="0"/>
        <v>0</v>
      </c>
    </row>
    <row r="33" spans="1:14" ht="21" x14ac:dyDescent="0.35">
      <c r="A33" s="9" t="s">
        <v>42</v>
      </c>
      <c r="B33" s="13">
        <f>SUM(B28:B32)</f>
        <v>0</v>
      </c>
      <c r="C33" s="13">
        <f t="shared" ref="C33:N33" si="2">SUM(C28:C32)</f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0</v>
      </c>
      <c r="M33" s="13">
        <f t="shared" si="2"/>
        <v>0</v>
      </c>
      <c r="N33" s="13">
        <f t="shared" si="2"/>
        <v>0</v>
      </c>
    </row>
    <row r="34" spans="1:14" ht="21" x14ac:dyDescent="0.35">
      <c r="A34" s="12" t="s">
        <v>50</v>
      </c>
      <c r="B34" s="14">
        <f>+B33+B27</f>
        <v>0</v>
      </c>
      <c r="C34" s="14">
        <f t="shared" ref="C34:N34" si="3">+C33+C27</f>
        <v>0</v>
      </c>
      <c r="D34" s="14">
        <f t="shared" si="3"/>
        <v>0</v>
      </c>
      <c r="E34" s="14">
        <f t="shared" si="3"/>
        <v>0</v>
      </c>
      <c r="F34" s="14">
        <f t="shared" si="3"/>
        <v>0</v>
      </c>
      <c r="G34" s="14">
        <f t="shared" si="3"/>
        <v>0</v>
      </c>
      <c r="H34" s="14">
        <f t="shared" si="3"/>
        <v>0</v>
      </c>
      <c r="I34" s="14">
        <f t="shared" si="3"/>
        <v>0</v>
      </c>
      <c r="J34" s="14">
        <f t="shared" si="3"/>
        <v>0</v>
      </c>
      <c r="K34" s="14">
        <f t="shared" si="3"/>
        <v>0</v>
      </c>
      <c r="L34" s="14">
        <f t="shared" si="3"/>
        <v>0</v>
      </c>
      <c r="M34" s="14">
        <f t="shared" si="3"/>
        <v>0</v>
      </c>
      <c r="N34" s="14">
        <f t="shared" si="3"/>
        <v>0</v>
      </c>
    </row>
    <row r="35" spans="1:14" ht="21" x14ac:dyDescent="0.35">
      <c r="A35" s="4" t="s">
        <v>56</v>
      </c>
      <c r="B35" s="15">
        <f t="shared" ref="B35" si="4">+InMonth1-B34</f>
        <v>0</v>
      </c>
      <c r="C35" s="15">
        <f>+InMonth2-C34</f>
        <v>0</v>
      </c>
      <c r="D35" s="15">
        <f>+InMonth3-D34</f>
        <v>0</v>
      </c>
      <c r="E35" s="15">
        <f>+InMonth4-E34</f>
        <v>0</v>
      </c>
      <c r="F35" s="15">
        <f>+InMonth5-F34</f>
        <v>0</v>
      </c>
      <c r="G35" s="15">
        <f>+InMonth6-G34</f>
        <v>0</v>
      </c>
      <c r="H35" s="15">
        <f>+InMonth7-H34</f>
        <v>0</v>
      </c>
      <c r="I35" s="15">
        <f>+InMonth8-I34</f>
        <v>0</v>
      </c>
      <c r="J35" s="15">
        <f>+InMonth9-J34</f>
        <v>0</v>
      </c>
      <c r="K35" s="15">
        <f>+InMonth10-K34</f>
        <v>0</v>
      </c>
      <c r="L35" s="15">
        <f>+InMonth11-L34</f>
        <v>0</v>
      </c>
      <c r="M35" s="15">
        <f>+InMonth12-M34</f>
        <v>0</v>
      </c>
      <c r="N35" s="15">
        <f>+N8-N34</f>
        <v>0</v>
      </c>
    </row>
    <row r="37" spans="1:14" x14ac:dyDescent="0.25">
      <c r="A37" s="45"/>
    </row>
  </sheetData>
  <sheetProtection sheet="1" objects="1" scenarios="1"/>
  <mergeCells count="1">
    <mergeCell ref="A1:N1"/>
  </mergeCells>
  <pageMargins left="0.7" right="0.7" top="0.75" bottom="0.75" header="0.3" footer="0.3"/>
  <pageSetup orientation="portrait" r:id="rId1"/>
  <headerFooter>
    <oddFooter>&amp;Cwww.suggestion.co.za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B575C-8FDF-4EB8-9E73-BEDE49BFC443}">
  <sheetPr>
    <tabColor theme="5"/>
  </sheetPr>
  <dimension ref="A1:N35"/>
  <sheetViews>
    <sheetView topLeftCell="A5" zoomScale="95" zoomScaleNormal="95" workbookViewId="0">
      <selection activeCell="E38" sqref="E38"/>
    </sheetView>
  </sheetViews>
  <sheetFormatPr defaultRowHeight="15" x14ac:dyDescent="0.25"/>
  <cols>
    <col min="1" max="1" width="35.85546875" customWidth="1"/>
    <col min="2" max="14" width="13.7109375" customWidth="1"/>
  </cols>
  <sheetData>
    <row r="1" spans="1:14" ht="26.25" x14ac:dyDescent="0.4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x14ac:dyDescent="0.35">
      <c r="A3" s="24" t="s">
        <v>0</v>
      </c>
      <c r="B3" s="25" t="s">
        <v>23</v>
      </c>
      <c r="C3" s="25" t="s">
        <v>24</v>
      </c>
      <c r="D3" s="25" t="s">
        <v>25</v>
      </c>
      <c r="E3" s="25" t="s">
        <v>26</v>
      </c>
      <c r="F3" s="25" t="s">
        <v>27</v>
      </c>
      <c r="G3" s="25" t="s">
        <v>28</v>
      </c>
      <c r="H3" s="25" t="s">
        <v>29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</row>
    <row r="4" spans="1:14" ht="21" x14ac:dyDescent="0.3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3" t="s">
        <v>20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27">
        <f>SUM(B5:M5)</f>
        <v>0</v>
      </c>
    </row>
    <row r="6" spans="1:14" x14ac:dyDescent="0.25">
      <c r="A6" s="3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27">
        <f t="shared" ref="N6:N32" si="0">SUM(B6:M6)</f>
        <v>0</v>
      </c>
    </row>
    <row r="7" spans="1:14" x14ac:dyDescent="0.25">
      <c r="A7" s="3" t="s">
        <v>22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28">
        <f t="shared" si="0"/>
        <v>0</v>
      </c>
    </row>
    <row r="8" spans="1:14" ht="21" x14ac:dyDescent="0.35">
      <c r="A8" s="26" t="s">
        <v>35</v>
      </c>
      <c r="B8" s="27">
        <f>SUM(B5:B7)</f>
        <v>0</v>
      </c>
      <c r="C8" s="27">
        <f>SUM(C5:C7)</f>
        <v>0</v>
      </c>
      <c r="D8" s="27">
        <f t="shared" ref="D8:N8" si="1">SUM(D5:D7)</f>
        <v>0</v>
      </c>
      <c r="E8" s="27">
        <f t="shared" si="1"/>
        <v>0</v>
      </c>
      <c r="F8" s="27">
        <f t="shared" si="1"/>
        <v>0</v>
      </c>
      <c r="G8" s="27">
        <f t="shared" si="1"/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7">
        <f t="shared" si="1"/>
        <v>0</v>
      </c>
    </row>
    <row r="9" spans="1:14" ht="21" x14ac:dyDescent="0.35">
      <c r="A9" s="18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x14ac:dyDescent="0.25">
      <c r="A10" s="11" t="s">
        <v>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27">
        <f t="shared" si="0"/>
        <v>0</v>
      </c>
    </row>
    <row r="11" spans="1:14" x14ac:dyDescent="0.25">
      <c r="A11" s="11" t="s">
        <v>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27">
        <f t="shared" si="0"/>
        <v>0</v>
      </c>
    </row>
    <row r="12" spans="1:14" x14ac:dyDescent="0.25">
      <c r="A12" s="11" t="s">
        <v>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7">
        <f t="shared" si="0"/>
        <v>0</v>
      </c>
    </row>
    <row r="13" spans="1:14" x14ac:dyDescent="0.25">
      <c r="A13" s="11" t="s">
        <v>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27">
        <f t="shared" si="0"/>
        <v>0</v>
      </c>
    </row>
    <row r="14" spans="1:14" x14ac:dyDescent="0.25">
      <c r="A14" s="11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27">
        <f t="shared" si="0"/>
        <v>0</v>
      </c>
    </row>
    <row r="15" spans="1:14" x14ac:dyDescent="0.25">
      <c r="A15" s="11" t="s">
        <v>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7">
        <f t="shared" si="0"/>
        <v>0</v>
      </c>
    </row>
    <row r="16" spans="1:14" x14ac:dyDescent="0.25">
      <c r="A16" s="11" t="s">
        <v>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27">
        <f t="shared" si="0"/>
        <v>0</v>
      </c>
    </row>
    <row r="17" spans="1:14" x14ac:dyDescent="0.25">
      <c r="A17" s="11" t="s">
        <v>10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27">
        <f t="shared" si="0"/>
        <v>0</v>
      </c>
    </row>
    <row r="18" spans="1:14" x14ac:dyDescent="0.25">
      <c r="A18" s="11" t="s">
        <v>11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27">
        <f t="shared" si="0"/>
        <v>0</v>
      </c>
    </row>
    <row r="19" spans="1:14" x14ac:dyDescent="0.25">
      <c r="A19" s="11" t="s">
        <v>12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27">
        <f t="shared" si="0"/>
        <v>0</v>
      </c>
    </row>
    <row r="20" spans="1:14" x14ac:dyDescent="0.25">
      <c r="A20" s="11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27">
        <f t="shared" si="0"/>
        <v>0</v>
      </c>
    </row>
    <row r="21" spans="1:14" x14ac:dyDescent="0.25">
      <c r="A21" s="11" t="s">
        <v>14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27">
        <f t="shared" si="0"/>
        <v>0</v>
      </c>
    </row>
    <row r="22" spans="1:14" x14ac:dyDescent="0.25">
      <c r="A22" s="11" t="s">
        <v>15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27">
        <f t="shared" si="0"/>
        <v>0</v>
      </c>
    </row>
    <row r="23" spans="1:14" x14ac:dyDescent="0.25">
      <c r="A23" s="11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27">
        <f t="shared" si="0"/>
        <v>0</v>
      </c>
    </row>
    <row r="24" spans="1:14" x14ac:dyDescent="0.25">
      <c r="A24" s="11" t="s">
        <v>17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27">
        <f t="shared" si="0"/>
        <v>0</v>
      </c>
    </row>
    <row r="25" spans="1:14" x14ac:dyDescent="0.25">
      <c r="A25" s="11" t="s">
        <v>18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27">
        <f t="shared" si="0"/>
        <v>0</v>
      </c>
    </row>
    <row r="26" spans="1:14" x14ac:dyDescent="0.25">
      <c r="A26" s="11" t="s">
        <v>19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28">
        <f t="shared" si="0"/>
        <v>0</v>
      </c>
    </row>
    <row r="27" spans="1:14" ht="21" x14ac:dyDescent="0.35">
      <c r="A27" s="26" t="s">
        <v>42</v>
      </c>
      <c r="B27" s="27">
        <f t="shared" ref="B27:M27" si="2">SUM(B10:B26)</f>
        <v>0</v>
      </c>
      <c r="C27" s="27">
        <f t="shared" si="2"/>
        <v>0</v>
      </c>
      <c r="D27" s="27">
        <f t="shared" si="2"/>
        <v>0</v>
      </c>
      <c r="E27" s="27">
        <f t="shared" si="2"/>
        <v>0</v>
      </c>
      <c r="F27" s="27">
        <f t="shared" si="2"/>
        <v>0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>SUM(B27:M27)</f>
        <v>0</v>
      </c>
    </row>
    <row r="28" spans="1:14" x14ac:dyDescent="0.25">
      <c r="A28" s="11" t="s">
        <v>37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27">
        <f t="shared" si="0"/>
        <v>0</v>
      </c>
    </row>
    <row r="29" spans="1:14" x14ac:dyDescent="0.25">
      <c r="A29" s="11" t="s">
        <v>38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27">
        <f t="shared" si="0"/>
        <v>0</v>
      </c>
    </row>
    <row r="30" spans="1:14" x14ac:dyDescent="0.25">
      <c r="A30" s="11" t="s">
        <v>39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27">
        <f t="shared" si="0"/>
        <v>0</v>
      </c>
    </row>
    <row r="31" spans="1:14" x14ac:dyDescent="0.25">
      <c r="A31" s="11" t="s">
        <v>40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27">
        <f t="shared" si="0"/>
        <v>0</v>
      </c>
    </row>
    <row r="32" spans="1:14" x14ac:dyDescent="0.25">
      <c r="A32" s="11" t="s">
        <v>41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28">
        <f t="shared" si="0"/>
        <v>0</v>
      </c>
    </row>
    <row r="33" spans="1:14" ht="21" x14ac:dyDescent="0.35">
      <c r="A33" s="26" t="s">
        <v>42</v>
      </c>
      <c r="B33" s="27">
        <f>SUM(B28:B32)</f>
        <v>0</v>
      </c>
      <c r="C33" s="27">
        <f t="shared" ref="C33:N33" si="3">SUM(C28:C32)</f>
        <v>0</v>
      </c>
      <c r="D33" s="27">
        <f t="shared" si="3"/>
        <v>0</v>
      </c>
      <c r="E33" s="27">
        <f t="shared" si="3"/>
        <v>0</v>
      </c>
      <c r="F33" s="27">
        <f t="shared" si="3"/>
        <v>0</v>
      </c>
      <c r="G33" s="27">
        <f t="shared" si="3"/>
        <v>0</v>
      </c>
      <c r="H33" s="27">
        <f t="shared" si="3"/>
        <v>0</v>
      </c>
      <c r="I33" s="27">
        <f t="shared" si="3"/>
        <v>0</v>
      </c>
      <c r="J33" s="27">
        <f t="shared" si="3"/>
        <v>0</v>
      </c>
      <c r="K33" s="27">
        <f t="shared" si="3"/>
        <v>0</v>
      </c>
      <c r="L33" s="27">
        <f t="shared" si="3"/>
        <v>0</v>
      </c>
      <c r="M33" s="27">
        <f t="shared" si="3"/>
        <v>0</v>
      </c>
      <c r="N33" s="27">
        <f t="shared" si="3"/>
        <v>0</v>
      </c>
    </row>
    <row r="34" spans="1:14" ht="21" x14ac:dyDescent="0.35">
      <c r="A34" s="22" t="s">
        <v>50</v>
      </c>
      <c r="B34" s="23">
        <f>+B33+B27</f>
        <v>0</v>
      </c>
      <c r="C34" s="23">
        <f t="shared" ref="C34:N34" si="4">+C33+C27</f>
        <v>0</v>
      </c>
      <c r="D34" s="23">
        <f t="shared" si="4"/>
        <v>0</v>
      </c>
      <c r="E34" s="23">
        <f t="shared" si="4"/>
        <v>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0</v>
      </c>
      <c r="M34" s="23">
        <f t="shared" si="4"/>
        <v>0</v>
      </c>
      <c r="N34" s="23">
        <f t="shared" si="4"/>
        <v>0</v>
      </c>
    </row>
    <row r="35" spans="1:14" ht="21" x14ac:dyDescent="0.35">
      <c r="A35" s="29" t="s">
        <v>56</v>
      </c>
      <c r="B35" s="30">
        <f>+ActIn1-ActOut1</f>
        <v>0</v>
      </c>
      <c r="C35" s="30">
        <f>+ActIn2-ActOut2</f>
        <v>0</v>
      </c>
      <c r="D35" s="30">
        <f>+ActIn3-ActOut3</f>
        <v>0</v>
      </c>
      <c r="E35" s="30">
        <f>+ActIn4-ActOut4</f>
        <v>0</v>
      </c>
      <c r="F35" s="30">
        <f>+ActIn5-ActOut5</f>
        <v>0</v>
      </c>
      <c r="G35" s="30">
        <f>+ActIn6-ActOut6</f>
        <v>0</v>
      </c>
      <c r="H35" s="30">
        <f>+ActIn7-ActOut7</f>
        <v>0</v>
      </c>
      <c r="I35" s="30">
        <f>+ActIn8-ActOut8</f>
        <v>0</v>
      </c>
      <c r="J35" s="30">
        <f>+ActIn9-ActOut9</f>
        <v>0</v>
      </c>
      <c r="K35" s="30">
        <f>+ActIn10-ActOut10</f>
        <v>0</v>
      </c>
      <c r="L35" s="30">
        <f>+ActIn11-ActOut11</f>
        <v>0</v>
      </c>
      <c r="M35" s="30">
        <f>+ActIn12-ActOut12</f>
        <v>0</v>
      </c>
      <c r="N35" s="30">
        <f>+N8-N34</f>
        <v>0</v>
      </c>
    </row>
  </sheetData>
  <sheetProtection sheet="1" objects="1" scenarios="1"/>
  <mergeCells count="1">
    <mergeCell ref="A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0A4D-63B6-4435-8B92-7159EC5859AC}">
  <sheetPr>
    <tabColor theme="9"/>
  </sheetPr>
  <dimension ref="A1:V117"/>
  <sheetViews>
    <sheetView workbookViewId="0">
      <selection activeCell="Q19" sqref="Q19"/>
    </sheetView>
  </sheetViews>
  <sheetFormatPr defaultRowHeight="15" x14ac:dyDescent="0.25"/>
  <cols>
    <col min="1" max="1" width="19.5703125" customWidth="1"/>
    <col min="2" max="14" width="13.7109375" customWidth="1"/>
    <col min="15" max="22" width="9.140625" style="37"/>
  </cols>
  <sheetData>
    <row r="1" spans="1:14" ht="26.25" x14ac:dyDescent="0.4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8.75" x14ac:dyDescent="0.3">
      <c r="A3" s="2" t="s">
        <v>0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</row>
    <row r="4" spans="1:14" ht="21" x14ac:dyDescent="0.3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x14ac:dyDescent="0.25">
      <c r="A5" s="32" t="s">
        <v>44</v>
      </c>
      <c r="B5" s="33">
        <f>+InMonth1</f>
        <v>0</v>
      </c>
      <c r="C5" s="33">
        <f>+InMonth2</f>
        <v>0</v>
      </c>
      <c r="D5" s="33">
        <f>+InMonth3</f>
        <v>0</v>
      </c>
      <c r="E5" s="33">
        <f>+InMonth4</f>
        <v>0</v>
      </c>
      <c r="F5" s="33">
        <f>+InMonth5</f>
        <v>0</v>
      </c>
      <c r="G5" s="33">
        <f>+InMonth6</f>
        <v>0</v>
      </c>
      <c r="H5" s="33">
        <f>+InMonth7</f>
        <v>0</v>
      </c>
      <c r="I5" s="33">
        <f>+InMonth8</f>
        <v>0</v>
      </c>
      <c r="J5" s="33">
        <f>+InMonth9</f>
        <v>0</v>
      </c>
      <c r="K5" s="33">
        <f>+InMonth10</f>
        <v>0</v>
      </c>
      <c r="L5" s="33">
        <f>+InMonth11</f>
        <v>0</v>
      </c>
      <c r="M5" s="33">
        <f>+InMonth12</f>
        <v>0</v>
      </c>
      <c r="N5" s="33">
        <f>SUM(B5:M5)</f>
        <v>0</v>
      </c>
    </row>
    <row r="6" spans="1:14" x14ac:dyDescent="0.25">
      <c r="A6" s="34" t="s">
        <v>45</v>
      </c>
      <c r="B6" s="35">
        <f>+ActIn1</f>
        <v>0</v>
      </c>
      <c r="C6" s="35">
        <f>+ActIn2</f>
        <v>0</v>
      </c>
      <c r="D6" s="35">
        <f>+ActIn3</f>
        <v>0</v>
      </c>
      <c r="E6" s="35">
        <f>+ActIn4</f>
        <v>0</v>
      </c>
      <c r="F6" s="35">
        <f>+ActIn5</f>
        <v>0</v>
      </c>
      <c r="G6" s="35">
        <f>+ActIn6</f>
        <v>0</v>
      </c>
      <c r="H6" s="35">
        <f>+ActIn7</f>
        <v>0</v>
      </c>
      <c r="I6" s="35">
        <f>+ActIn8</f>
        <v>0</v>
      </c>
      <c r="J6" s="35">
        <f>+ActIn9</f>
        <v>0</v>
      </c>
      <c r="K6" s="35">
        <f>+ActIn10</f>
        <v>0</v>
      </c>
      <c r="L6" s="35">
        <f>+ActIn11</f>
        <v>0</v>
      </c>
      <c r="M6" s="35">
        <f>+ActIn12</f>
        <v>0</v>
      </c>
      <c r="N6" s="35">
        <f t="shared" ref="N6:N7" si="0">SUM(B6:M6)</f>
        <v>0</v>
      </c>
    </row>
    <row r="7" spans="1:14" x14ac:dyDescent="0.25">
      <c r="A7" s="38" t="s">
        <v>47</v>
      </c>
      <c r="B7" s="39">
        <f>+B6-B5</f>
        <v>0</v>
      </c>
      <c r="C7" s="39">
        <f t="shared" ref="C7:M7" si="1">+C6-C5</f>
        <v>0</v>
      </c>
      <c r="D7" s="39">
        <f t="shared" si="1"/>
        <v>0</v>
      </c>
      <c r="E7" s="39">
        <f t="shared" si="1"/>
        <v>0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  <c r="N7" s="39">
        <f t="shared" si="0"/>
        <v>0</v>
      </c>
    </row>
    <row r="8" spans="1:14" x14ac:dyDescent="0.25">
      <c r="A8" s="32" t="s">
        <v>48</v>
      </c>
      <c r="B8" s="33">
        <f>+B5</f>
        <v>0</v>
      </c>
      <c r="C8" s="33">
        <f>+B8+C5</f>
        <v>0</v>
      </c>
      <c r="D8" s="33">
        <f t="shared" ref="D8:M8" si="2">+C8+D5</f>
        <v>0</v>
      </c>
      <c r="E8" s="33">
        <f t="shared" si="2"/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>+M8</f>
        <v>0</v>
      </c>
    </row>
    <row r="9" spans="1:14" x14ac:dyDescent="0.25">
      <c r="A9" s="34" t="s">
        <v>49</v>
      </c>
      <c r="B9" s="35">
        <f>+B6</f>
        <v>0</v>
      </c>
      <c r="C9" s="35">
        <f>+B9+C6</f>
        <v>0</v>
      </c>
      <c r="D9" s="35">
        <f t="shared" ref="D9:M9" si="3">+C9+D6</f>
        <v>0</v>
      </c>
      <c r="E9" s="35">
        <f t="shared" si="3"/>
        <v>0</v>
      </c>
      <c r="F9" s="35">
        <f t="shared" si="3"/>
        <v>0</v>
      </c>
      <c r="G9" s="35">
        <f t="shared" si="3"/>
        <v>0</v>
      </c>
      <c r="H9" s="35">
        <f t="shared" si="3"/>
        <v>0</v>
      </c>
      <c r="I9" s="35">
        <f t="shared" si="3"/>
        <v>0</v>
      </c>
      <c r="J9" s="35">
        <f t="shared" si="3"/>
        <v>0</v>
      </c>
      <c r="K9" s="35">
        <f t="shared" si="3"/>
        <v>0</v>
      </c>
      <c r="L9" s="35">
        <f t="shared" si="3"/>
        <v>0</v>
      </c>
      <c r="M9" s="35">
        <f t="shared" si="3"/>
        <v>0</v>
      </c>
      <c r="N9" s="35">
        <f>+M9</f>
        <v>0</v>
      </c>
    </row>
    <row r="10" spans="1:14" x14ac:dyDescent="0.25">
      <c r="A10" s="40" t="s">
        <v>51</v>
      </c>
      <c r="B10" s="36" t="e">
        <f>+B9/B8</f>
        <v>#DIV/0!</v>
      </c>
      <c r="C10" s="36" t="e">
        <f>+C9/C8</f>
        <v>#DIV/0!</v>
      </c>
      <c r="D10" s="36" t="e">
        <f t="shared" ref="D10:N10" si="4">+D9/D8</f>
        <v>#DIV/0!</v>
      </c>
      <c r="E10" s="36" t="e">
        <f t="shared" si="4"/>
        <v>#DIV/0!</v>
      </c>
      <c r="F10" s="36" t="e">
        <f t="shared" si="4"/>
        <v>#DIV/0!</v>
      </c>
      <c r="G10" s="36" t="e">
        <f t="shared" si="4"/>
        <v>#DIV/0!</v>
      </c>
      <c r="H10" s="36" t="e">
        <f t="shared" si="4"/>
        <v>#DIV/0!</v>
      </c>
      <c r="I10" s="36" t="e">
        <f t="shared" si="4"/>
        <v>#DIV/0!</v>
      </c>
      <c r="J10" s="36" t="e">
        <f t="shared" si="4"/>
        <v>#DIV/0!</v>
      </c>
      <c r="K10" s="36" t="e">
        <f t="shared" si="4"/>
        <v>#DIV/0!</v>
      </c>
      <c r="L10" s="36" t="e">
        <f t="shared" si="4"/>
        <v>#DIV/0!</v>
      </c>
      <c r="M10" s="36" t="e">
        <f t="shared" si="4"/>
        <v>#DIV/0!</v>
      </c>
      <c r="N10" s="36" t="e">
        <f t="shared" si="4"/>
        <v>#DIV/0!</v>
      </c>
    </row>
    <row r="11" spans="1:14" x14ac:dyDescent="0.25">
      <c r="A11" s="40" t="s">
        <v>52</v>
      </c>
      <c r="B11" s="36" t="e">
        <f>+B6/B5</f>
        <v>#DIV/0!</v>
      </c>
      <c r="C11" s="36" t="e">
        <f t="shared" ref="C11:N11" si="5">+C6/C5</f>
        <v>#DIV/0!</v>
      </c>
      <c r="D11" s="36" t="e">
        <f t="shared" si="5"/>
        <v>#DIV/0!</v>
      </c>
      <c r="E11" s="36" t="e">
        <f t="shared" si="5"/>
        <v>#DIV/0!</v>
      </c>
      <c r="F11" s="36" t="e">
        <f t="shared" si="5"/>
        <v>#DIV/0!</v>
      </c>
      <c r="G11" s="36" t="e">
        <f t="shared" si="5"/>
        <v>#DIV/0!</v>
      </c>
      <c r="H11" s="36" t="e">
        <f t="shared" si="5"/>
        <v>#DIV/0!</v>
      </c>
      <c r="I11" s="36" t="e">
        <f t="shared" si="5"/>
        <v>#DIV/0!</v>
      </c>
      <c r="J11" s="36" t="e">
        <f t="shared" si="5"/>
        <v>#DIV/0!</v>
      </c>
      <c r="K11" s="36" t="e">
        <f t="shared" si="5"/>
        <v>#DIV/0!</v>
      </c>
      <c r="L11" s="36" t="e">
        <f t="shared" si="5"/>
        <v>#DIV/0!</v>
      </c>
      <c r="M11" s="36" t="e">
        <f t="shared" si="5"/>
        <v>#DIV/0!</v>
      </c>
      <c r="N11" s="36" t="e">
        <f t="shared" si="5"/>
        <v>#DIV/0!</v>
      </c>
    </row>
    <row r="12" spans="1:14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21" x14ac:dyDescent="0.35">
      <c r="A14" s="31" t="s">
        <v>43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25">
      <c r="A15" s="32" t="s">
        <v>44</v>
      </c>
      <c r="B15" s="33">
        <f>+OutMonth1</f>
        <v>0</v>
      </c>
      <c r="C15" s="33">
        <f>+OutMonth2</f>
        <v>0</v>
      </c>
      <c r="D15" s="33">
        <f>+OutMonth3</f>
        <v>0</v>
      </c>
      <c r="E15" s="33">
        <f>+OutMonth4</f>
        <v>0</v>
      </c>
      <c r="F15" s="33">
        <f>+OutMonth5</f>
        <v>0</v>
      </c>
      <c r="G15" s="33">
        <f>+OutMonth6</f>
        <v>0</v>
      </c>
      <c r="H15" s="33">
        <f>+OutMonth7</f>
        <v>0</v>
      </c>
      <c r="I15" s="33">
        <f>+OutMonth8</f>
        <v>0</v>
      </c>
      <c r="J15" s="33">
        <f>+OutMonth9</f>
        <v>0</v>
      </c>
      <c r="K15" s="33">
        <f>+OutMonth10</f>
        <v>0</v>
      </c>
      <c r="L15" s="33">
        <f>+OutMonth11</f>
        <v>0</v>
      </c>
      <c r="M15" s="33">
        <f>+OutMonth12</f>
        <v>0</v>
      </c>
      <c r="N15" s="33">
        <f>SUM(B15:M15)</f>
        <v>0</v>
      </c>
    </row>
    <row r="16" spans="1:14" x14ac:dyDescent="0.25">
      <c r="A16" s="34" t="s">
        <v>45</v>
      </c>
      <c r="B16" s="35">
        <f>+ActOut1</f>
        <v>0</v>
      </c>
      <c r="C16" s="35">
        <f>+ActOut2</f>
        <v>0</v>
      </c>
      <c r="D16" s="35">
        <f>+ActOut3</f>
        <v>0</v>
      </c>
      <c r="E16" s="35">
        <f>+ActOut4</f>
        <v>0</v>
      </c>
      <c r="F16" s="35">
        <f>+ActOut5</f>
        <v>0</v>
      </c>
      <c r="G16" s="35">
        <f>+ActOut6</f>
        <v>0</v>
      </c>
      <c r="H16" s="35">
        <f>+ActOut7</f>
        <v>0</v>
      </c>
      <c r="I16" s="35">
        <f>+ActOut8</f>
        <v>0</v>
      </c>
      <c r="J16" s="35">
        <f>+ActOut9</f>
        <v>0</v>
      </c>
      <c r="K16" s="35">
        <f>+ActOut10</f>
        <v>0</v>
      </c>
      <c r="L16" s="35">
        <f>+ActOut11</f>
        <v>0</v>
      </c>
      <c r="M16" s="35">
        <f>+ActOut12</f>
        <v>0</v>
      </c>
      <c r="N16" s="35">
        <f t="shared" ref="N16:N17" si="6">SUM(B16:M16)</f>
        <v>0</v>
      </c>
    </row>
    <row r="17" spans="1:14" x14ac:dyDescent="0.25">
      <c r="A17" s="38" t="s">
        <v>47</v>
      </c>
      <c r="B17" s="39">
        <f>+B16-B15</f>
        <v>0</v>
      </c>
      <c r="C17" s="39">
        <f t="shared" ref="C17" si="7">+C16-C15</f>
        <v>0</v>
      </c>
      <c r="D17" s="39">
        <f t="shared" ref="D17" si="8">+D16-D15</f>
        <v>0</v>
      </c>
      <c r="E17" s="39">
        <f t="shared" ref="E17" si="9">+E16-E15</f>
        <v>0</v>
      </c>
      <c r="F17" s="39">
        <f t="shared" ref="F17" si="10">+F16-F15</f>
        <v>0</v>
      </c>
      <c r="G17" s="39">
        <f t="shared" ref="G17" si="11">+G16-G15</f>
        <v>0</v>
      </c>
      <c r="H17" s="39">
        <f t="shared" ref="H17" si="12">+H16-H15</f>
        <v>0</v>
      </c>
      <c r="I17" s="39">
        <f t="shared" ref="I17" si="13">+I16-I15</f>
        <v>0</v>
      </c>
      <c r="J17" s="39">
        <f t="shared" ref="J17" si="14">+J16-J15</f>
        <v>0</v>
      </c>
      <c r="K17" s="39">
        <f t="shared" ref="K17" si="15">+K16-K15</f>
        <v>0</v>
      </c>
      <c r="L17" s="39">
        <f t="shared" ref="L17" si="16">+L16-L15</f>
        <v>0</v>
      </c>
      <c r="M17" s="39">
        <f t="shared" ref="M17" si="17">+M16-M15</f>
        <v>0</v>
      </c>
      <c r="N17" s="39">
        <f t="shared" si="6"/>
        <v>0</v>
      </c>
    </row>
    <row r="18" spans="1:14" x14ac:dyDescent="0.25">
      <c r="A18" s="32" t="s">
        <v>48</v>
      </c>
      <c r="B18" s="33">
        <f>+B15</f>
        <v>0</v>
      </c>
      <c r="C18" s="33">
        <f>+B18+C15</f>
        <v>0</v>
      </c>
      <c r="D18" s="33">
        <f t="shared" ref="D18:M18" si="18">+C18+D15</f>
        <v>0</v>
      </c>
      <c r="E18" s="33">
        <f t="shared" si="18"/>
        <v>0</v>
      </c>
      <c r="F18" s="33">
        <f t="shared" si="18"/>
        <v>0</v>
      </c>
      <c r="G18" s="33">
        <f t="shared" si="18"/>
        <v>0</v>
      </c>
      <c r="H18" s="33">
        <f t="shared" si="18"/>
        <v>0</v>
      </c>
      <c r="I18" s="33">
        <f t="shared" si="18"/>
        <v>0</v>
      </c>
      <c r="J18" s="33">
        <f t="shared" si="18"/>
        <v>0</v>
      </c>
      <c r="K18" s="33">
        <f t="shared" si="18"/>
        <v>0</v>
      </c>
      <c r="L18" s="33">
        <f t="shared" si="18"/>
        <v>0</v>
      </c>
      <c r="M18" s="33">
        <f t="shared" si="18"/>
        <v>0</v>
      </c>
      <c r="N18" s="33">
        <f>+M18</f>
        <v>0</v>
      </c>
    </row>
    <row r="19" spans="1:14" x14ac:dyDescent="0.25">
      <c r="A19" s="34" t="s">
        <v>49</v>
      </c>
      <c r="B19" s="35">
        <f>+B16</f>
        <v>0</v>
      </c>
      <c r="C19" s="35">
        <f>+B19+C16</f>
        <v>0</v>
      </c>
      <c r="D19" s="35">
        <f t="shared" ref="D19:M19" si="19">+C19+D16</f>
        <v>0</v>
      </c>
      <c r="E19" s="35">
        <f t="shared" si="19"/>
        <v>0</v>
      </c>
      <c r="F19" s="35">
        <f t="shared" si="19"/>
        <v>0</v>
      </c>
      <c r="G19" s="35">
        <f t="shared" si="19"/>
        <v>0</v>
      </c>
      <c r="H19" s="35">
        <f t="shared" si="19"/>
        <v>0</v>
      </c>
      <c r="I19" s="35">
        <f t="shared" si="19"/>
        <v>0</v>
      </c>
      <c r="J19" s="35">
        <f t="shared" si="19"/>
        <v>0</v>
      </c>
      <c r="K19" s="35">
        <f t="shared" si="19"/>
        <v>0</v>
      </c>
      <c r="L19" s="35">
        <f t="shared" si="19"/>
        <v>0</v>
      </c>
      <c r="M19" s="35">
        <f t="shared" si="19"/>
        <v>0</v>
      </c>
      <c r="N19" s="35">
        <f t="shared" ref="N19" si="20">+N16+M19</f>
        <v>0</v>
      </c>
    </row>
    <row r="20" spans="1:14" x14ac:dyDescent="0.25">
      <c r="A20" s="40" t="s">
        <v>54</v>
      </c>
      <c r="B20" s="36" t="e">
        <f>+B19/B18</f>
        <v>#DIV/0!</v>
      </c>
      <c r="C20" s="36" t="e">
        <f>+C19/C18</f>
        <v>#DIV/0!</v>
      </c>
      <c r="D20" s="36" t="e">
        <f t="shared" ref="D20:N20" si="21">+D19/D18</f>
        <v>#DIV/0!</v>
      </c>
      <c r="E20" s="36" t="e">
        <f t="shared" si="21"/>
        <v>#DIV/0!</v>
      </c>
      <c r="F20" s="36" t="e">
        <f t="shared" si="21"/>
        <v>#DIV/0!</v>
      </c>
      <c r="G20" s="36" t="e">
        <f t="shared" si="21"/>
        <v>#DIV/0!</v>
      </c>
      <c r="H20" s="36" t="e">
        <f t="shared" si="21"/>
        <v>#DIV/0!</v>
      </c>
      <c r="I20" s="36" t="e">
        <f t="shared" si="21"/>
        <v>#DIV/0!</v>
      </c>
      <c r="J20" s="36" t="e">
        <f t="shared" si="21"/>
        <v>#DIV/0!</v>
      </c>
      <c r="K20" s="36" t="e">
        <f t="shared" si="21"/>
        <v>#DIV/0!</v>
      </c>
      <c r="L20" s="36" t="e">
        <f t="shared" si="21"/>
        <v>#DIV/0!</v>
      </c>
      <c r="M20" s="36" t="e">
        <f t="shared" si="21"/>
        <v>#DIV/0!</v>
      </c>
      <c r="N20" s="36" t="e">
        <f t="shared" si="21"/>
        <v>#DIV/0!</v>
      </c>
    </row>
    <row r="21" spans="1:14" x14ac:dyDescent="0.25">
      <c r="A21" s="40" t="s">
        <v>53</v>
      </c>
      <c r="B21" s="36" t="e">
        <f>+B16/B15</f>
        <v>#DIV/0!</v>
      </c>
      <c r="C21" s="36" t="e">
        <f t="shared" ref="C21:N21" si="22">+C16/C15</f>
        <v>#DIV/0!</v>
      </c>
      <c r="D21" s="36" t="e">
        <f t="shared" si="22"/>
        <v>#DIV/0!</v>
      </c>
      <c r="E21" s="36" t="e">
        <f t="shared" si="22"/>
        <v>#DIV/0!</v>
      </c>
      <c r="F21" s="36" t="e">
        <f t="shared" si="22"/>
        <v>#DIV/0!</v>
      </c>
      <c r="G21" s="36" t="e">
        <f t="shared" si="22"/>
        <v>#DIV/0!</v>
      </c>
      <c r="H21" s="36" t="e">
        <f t="shared" si="22"/>
        <v>#DIV/0!</v>
      </c>
      <c r="I21" s="36" t="e">
        <f t="shared" si="22"/>
        <v>#DIV/0!</v>
      </c>
      <c r="J21" s="36" t="e">
        <f t="shared" si="22"/>
        <v>#DIV/0!</v>
      </c>
      <c r="K21" s="36" t="e">
        <f t="shared" si="22"/>
        <v>#DIV/0!</v>
      </c>
      <c r="L21" s="36" t="e">
        <f t="shared" si="22"/>
        <v>#DIV/0!</v>
      </c>
      <c r="M21" s="36" t="e">
        <f t="shared" si="22"/>
        <v>#DIV/0!</v>
      </c>
      <c r="N21" s="36" t="e">
        <f t="shared" si="22"/>
        <v>#DIV/0!</v>
      </c>
    </row>
    <row r="22" spans="1:14" s="37" customFormat="1" x14ac:dyDescent="0.25"/>
    <row r="23" spans="1:14" s="37" customFormat="1" x14ac:dyDescent="0.25"/>
    <row r="24" spans="1:14" s="37" customFormat="1" x14ac:dyDescent="0.25"/>
    <row r="25" spans="1:14" s="37" customFormat="1" x14ac:dyDescent="0.25"/>
    <row r="26" spans="1:14" s="37" customFormat="1" x14ac:dyDescent="0.25"/>
    <row r="27" spans="1:14" s="37" customFormat="1" x14ac:dyDescent="0.25"/>
    <row r="28" spans="1:14" s="37" customFormat="1" x14ac:dyDescent="0.25"/>
    <row r="29" spans="1:14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8.75" x14ac:dyDescent="0.3">
      <c r="A39" s="4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</sheetData>
  <sheetProtection sheet="1" objects="1" scenarios="1"/>
  <mergeCells count="1">
    <mergeCell ref="A1: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72</vt:i4>
      </vt:variant>
    </vt:vector>
  </HeadingPairs>
  <TitlesOfParts>
    <vt:vector size="75" baseType="lpstr">
      <vt:lpstr>Budget Forecast</vt:lpstr>
      <vt:lpstr>Actual</vt:lpstr>
      <vt:lpstr>Budget Summary</vt:lpstr>
      <vt:lpstr>ActIn1</vt:lpstr>
      <vt:lpstr>ActIn10</vt:lpstr>
      <vt:lpstr>ActIn11</vt:lpstr>
      <vt:lpstr>ActIn12</vt:lpstr>
      <vt:lpstr>ActIn2</vt:lpstr>
      <vt:lpstr>ActIn3</vt:lpstr>
      <vt:lpstr>ActIn4</vt:lpstr>
      <vt:lpstr>ActIn5</vt:lpstr>
      <vt:lpstr>ActIn6</vt:lpstr>
      <vt:lpstr>ActIn7</vt:lpstr>
      <vt:lpstr>ActIn8</vt:lpstr>
      <vt:lpstr>ActIn9</vt:lpstr>
      <vt:lpstr>ActOut1</vt:lpstr>
      <vt:lpstr>ActOut10</vt:lpstr>
      <vt:lpstr>ActOut11</vt:lpstr>
      <vt:lpstr>ActOut12</vt:lpstr>
      <vt:lpstr>ActOut2</vt:lpstr>
      <vt:lpstr>ActOut3</vt:lpstr>
      <vt:lpstr>ActOut4</vt:lpstr>
      <vt:lpstr>ActOut5</vt:lpstr>
      <vt:lpstr>ActOut6</vt:lpstr>
      <vt:lpstr>ActOut7</vt:lpstr>
      <vt:lpstr>ActOut8</vt:lpstr>
      <vt:lpstr>ActOut9</vt:lpstr>
      <vt:lpstr>ActualVariance1</vt:lpstr>
      <vt:lpstr>ActualVariance10</vt:lpstr>
      <vt:lpstr>ActualVariance11</vt:lpstr>
      <vt:lpstr>ActualVariance12</vt:lpstr>
      <vt:lpstr>ActualVariance2</vt:lpstr>
      <vt:lpstr>ActualVariance3</vt:lpstr>
      <vt:lpstr>ActualVariance4</vt:lpstr>
      <vt:lpstr>ActualVariance5</vt:lpstr>
      <vt:lpstr>ActualVariance6</vt:lpstr>
      <vt:lpstr>ActualVariance7</vt:lpstr>
      <vt:lpstr>ActualVariance8</vt:lpstr>
      <vt:lpstr>ActualVariance9</vt:lpstr>
      <vt:lpstr>BudgetVariance1</vt:lpstr>
      <vt:lpstr>BudgetVariance10</vt:lpstr>
      <vt:lpstr>BudgetVariance11</vt:lpstr>
      <vt:lpstr>BudgetVariance12</vt:lpstr>
      <vt:lpstr>BudgetVariance2</vt:lpstr>
      <vt:lpstr>BudgetVariance3</vt:lpstr>
      <vt:lpstr>BudgetVariance4</vt:lpstr>
      <vt:lpstr>BudgetVariance5</vt:lpstr>
      <vt:lpstr>BudgetVariance6</vt:lpstr>
      <vt:lpstr>BudgetVariance7</vt:lpstr>
      <vt:lpstr>BudgetVariance8</vt:lpstr>
      <vt:lpstr>BudgetVariance9</vt:lpstr>
      <vt:lpstr>InMonth1</vt:lpstr>
      <vt:lpstr>InMonth10</vt:lpstr>
      <vt:lpstr>InMonth11</vt:lpstr>
      <vt:lpstr>InMonth12</vt:lpstr>
      <vt:lpstr>InMonth2</vt:lpstr>
      <vt:lpstr>InMonth3</vt:lpstr>
      <vt:lpstr>InMonth4</vt:lpstr>
      <vt:lpstr>InMonth5</vt:lpstr>
      <vt:lpstr>InMonth6</vt:lpstr>
      <vt:lpstr>InMonth7</vt:lpstr>
      <vt:lpstr>InMonth8</vt:lpstr>
      <vt:lpstr>InMonth9</vt:lpstr>
      <vt:lpstr>OutMonth1</vt:lpstr>
      <vt:lpstr>OutMonth10</vt:lpstr>
      <vt:lpstr>OutMonth11</vt:lpstr>
      <vt:lpstr>OutMonth12</vt:lpstr>
      <vt:lpstr>OutMonth2</vt:lpstr>
      <vt:lpstr>OutMonth3</vt:lpstr>
      <vt:lpstr>OutMonth4</vt:lpstr>
      <vt:lpstr>OutMonth5</vt:lpstr>
      <vt:lpstr>OutMonth6</vt:lpstr>
      <vt:lpstr>OutMonth7</vt:lpstr>
      <vt:lpstr>OutMonth8</vt:lpstr>
      <vt:lpstr>OutMonth9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Whiteside</dc:creator>
  <cp:lastModifiedBy>George Whiteside</cp:lastModifiedBy>
  <dcterms:created xsi:type="dcterms:W3CDTF">2023-06-30T08:54:42Z</dcterms:created>
  <dcterms:modified xsi:type="dcterms:W3CDTF">2023-07-07T10:21:31Z</dcterms:modified>
</cp:coreProperties>
</file>